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torbaycouncil1.sharepoint.com/sites/TC-Finance_Financial_Services/Shared Documents/General/Financial Services/2024-25/Budget Monitoring/Members Allowances/"/>
    </mc:Choice>
  </mc:AlternateContent>
  <xr:revisionPtr revIDLastSave="2" documentId="8_{35D96A9E-FC70-4C1C-B830-236CCF26A406}" xr6:coauthVersionLast="47" xr6:coauthVersionMax="47" xr10:uidLastSave="{4243E0AF-8A9C-4C2A-9E43-4A55D08E443D}"/>
  <bookViews>
    <workbookView xWindow="28680" yWindow="-120" windowWidth="24240" windowHeight="13140" xr2:uid="{00000000-000D-0000-FFFF-FFFF00000000}"/>
  </bookViews>
  <sheets>
    <sheet name="Summary" sheetId="1" r:id="rId1"/>
  </sheets>
  <definedNames>
    <definedName name="qry_Master_6_Full_Year">Summary!$A$1:$H$37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6" i="1" l="1"/>
  <c r="G5" i="1"/>
  <c r="H5" i="1" s="1"/>
  <c r="G32" i="1"/>
  <c r="H32" i="1" s="1"/>
  <c r="F32" i="1"/>
  <c r="E32" i="1"/>
  <c r="G30" i="1"/>
  <c r="E27" i="1"/>
  <c r="G20" i="1"/>
  <c r="E20" i="1"/>
  <c r="H20" i="1" s="1"/>
  <c r="F19" i="1"/>
  <c r="E19" i="1"/>
  <c r="H19" i="1" s="1"/>
  <c r="G8" i="1"/>
  <c r="E8" i="1"/>
  <c r="F3" i="1"/>
  <c r="H30" i="1"/>
  <c r="D38" i="1"/>
  <c r="C38" i="1"/>
  <c r="H8" i="1"/>
  <c r="H3" i="1"/>
  <c r="H37" i="1"/>
  <c r="H36" i="1"/>
  <c r="H35" i="1"/>
  <c r="H34" i="1"/>
  <c r="H33" i="1"/>
  <c r="H31" i="1"/>
  <c r="H29" i="1"/>
  <c r="H28" i="1"/>
  <c r="H27" i="1"/>
  <c r="H26" i="1"/>
  <c r="H25" i="1"/>
  <c r="H24" i="1"/>
  <c r="H23" i="1"/>
  <c r="H22" i="1"/>
  <c r="H21" i="1"/>
  <c r="H18" i="1"/>
  <c r="H17" i="1"/>
  <c r="H16" i="1"/>
  <c r="H15" i="1"/>
  <c r="H14" i="1"/>
  <c r="H13" i="1"/>
  <c r="H12" i="1"/>
  <c r="H11" i="1"/>
  <c r="H10" i="1"/>
  <c r="H9" i="1"/>
  <c r="H7" i="1"/>
  <c r="H6" i="1"/>
  <c r="H4" i="1"/>
  <c r="H2" i="1"/>
  <c r="G38" i="1" l="1"/>
  <c r="H38" i="1"/>
  <c r="E38" i="1"/>
  <c r="F38" i="1"/>
</calcChain>
</file>

<file path=xl/sharedStrings.xml><?xml version="1.0" encoding="utf-8"?>
<sst xmlns="http://schemas.openxmlformats.org/spreadsheetml/2006/main" count="80" uniqueCount="75">
  <si>
    <t>Forename</t>
  </si>
  <si>
    <t>Surname</t>
  </si>
  <si>
    <t>Basic allowance</t>
  </si>
  <si>
    <t>Special Responsibility Allowance</t>
  </si>
  <si>
    <t>Mileage</t>
  </si>
  <si>
    <t>Subsistence Claims</t>
  </si>
  <si>
    <t>Other Expenses</t>
  </si>
  <si>
    <t>Grand_Total</t>
  </si>
  <si>
    <t>Nick</t>
  </si>
  <si>
    <t>Bye</t>
  </si>
  <si>
    <t>Steve</t>
  </si>
  <si>
    <t>Darling</t>
  </si>
  <si>
    <t>Christine</t>
  </si>
  <si>
    <t>Carter</t>
  </si>
  <si>
    <t>Swithin</t>
  </si>
  <si>
    <t>Long</t>
  </si>
  <si>
    <t>Nicole</t>
  </si>
  <si>
    <t>Amil</t>
  </si>
  <si>
    <t>Chris</t>
  </si>
  <si>
    <t>Lewis</t>
  </si>
  <si>
    <t>David</t>
  </si>
  <si>
    <t>Thomas</t>
  </si>
  <si>
    <t>Darren</t>
  </si>
  <si>
    <t>COWELL</t>
  </si>
  <si>
    <t>Barbara</t>
  </si>
  <si>
    <t>Cunningham</t>
  </si>
  <si>
    <t>Mandy</t>
  </si>
  <si>
    <t>Pentney</t>
  </si>
  <si>
    <t>Cordelia</t>
  </si>
  <si>
    <t>Law</t>
  </si>
  <si>
    <t>Margaret</t>
  </si>
  <si>
    <t>Douglas-Dunbar</t>
  </si>
  <si>
    <t>Jermaine</t>
  </si>
  <si>
    <t>Atiya-Alla</t>
  </si>
  <si>
    <t>Jacqueline</t>
  </si>
  <si>
    <t>Cat</t>
  </si>
  <si>
    <t>Johns</t>
  </si>
  <si>
    <t>Adam</t>
  </si>
  <si>
    <t>Billings</t>
  </si>
  <si>
    <t>Alan</t>
  </si>
  <si>
    <t>Tyerman</t>
  </si>
  <si>
    <t>Andrew</t>
  </si>
  <si>
    <t>Strang</t>
  </si>
  <si>
    <t>Anna</t>
  </si>
  <si>
    <t>Tolchard</t>
  </si>
  <si>
    <t>George</t>
  </si>
  <si>
    <t>Hannah</t>
  </si>
  <si>
    <t>Stevens</t>
  </si>
  <si>
    <t>Hayley</t>
  </si>
  <si>
    <t>Tranter</t>
  </si>
  <si>
    <t>Jason</t>
  </si>
  <si>
    <t>Hutchings</t>
  </si>
  <si>
    <t>John</t>
  </si>
  <si>
    <t>Fellows</t>
  </si>
  <si>
    <t>Kayta</t>
  </si>
  <si>
    <t>Maddison</t>
  </si>
  <si>
    <t>Kelly</t>
  </si>
  <si>
    <t>Harvey</t>
  </si>
  <si>
    <t>Mark</t>
  </si>
  <si>
    <t>Spacagna</t>
  </si>
  <si>
    <t>Martin</t>
  </si>
  <si>
    <t>Brook</t>
  </si>
  <si>
    <t>Mike</t>
  </si>
  <si>
    <t>Fox</t>
  </si>
  <si>
    <t>Nigel</t>
  </si>
  <si>
    <t>Penny</t>
  </si>
  <si>
    <t>Ras</t>
  </si>
  <si>
    <t>Virdee</t>
  </si>
  <si>
    <t>Bryant</t>
  </si>
  <si>
    <t>Yanni</t>
  </si>
  <si>
    <t>Nicolaou</t>
  </si>
  <si>
    <t>Yvonne</t>
  </si>
  <si>
    <t>Twelves</t>
  </si>
  <si>
    <t>Hazel</t>
  </si>
  <si>
    <t>Foster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</si>
</sst>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4" fontId="0" fillId="0" borderId="0" xfId="0" applyNumberFormat="1" applyAlignment="1">
      <alignment vertical="center"/>
    </xf>
    <xf numFmtId="0" fontId="0" fillId="0" borderId="0" xfId="0" applyAlignment="1">
      <alignment wrapText="1"/>
    </xf>
    <xf numFmtId="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8"/>
  <sheetViews>
    <sheetView tabSelected="1" topLeftCell="A19" workbookViewId="0">
      <selection activeCell="H38" sqref="H38"/>
    </sheetView>
  </sheetViews>
  <sheetFormatPr defaultRowHeight="14.5" x14ac:dyDescent="0.35"/>
  <cols>
    <col min="1" max="1" width="9.453125" bestFit="1" customWidth="1"/>
    <col min="2" max="2" width="14.453125" bestFit="1" customWidth="1"/>
    <col min="3" max="3" width="9.81640625" bestFit="1" customWidth="1"/>
    <col min="4" max="4" width="11.36328125" bestFit="1" customWidth="1"/>
    <col min="6" max="6" width="10.54296875" bestFit="1" customWidth="1"/>
    <col min="7" max="7" width="8.54296875" bestFit="1" customWidth="1"/>
    <col min="8" max="8" width="11.1796875" bestFit="1" customWidth="1"/>
  </cols>
  <sheetData>
    <row r="1" spans="1:8" s="2" customFormat="1" ht="53" customHeight="1" x14ac:dyDescent="0.3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</row>
    <row r="2" spans="1:8" x14ac:dyDescent="0.35">
      <c r="A2" t="s">
        <v>8</v>
      </c>
      <c r="B2" t="s">
        <v>9</v>
      </c>
      <c r="C2" s="1">
        <v>10272.959999999999</v>
      </c>
      <c r="D2" s="1">
        <v>13356</v>
      </c>
      <c r="E2" s="1">
        <v>0</v>
      </c>
      <c r="F2" s="1">
        <v>0</v>
      </c>
      <c r="G2" s="1">
        <v>0</v>
      </c>
      <c r="H2" s="1">
        <f t="shared" ref="H2:H37" si="0">SUM(C2:G2)</f>
        <v>23628.959999999999</v>
      </c>
    </row>
    <row r="3" spans="1:8" x14ac:dyDescent="0.35">
      <c r="A3" t="s">
        <v>10</v>
      </c>
      <c r="B3" t="s">
        <v>11</v>
      </c>
      <c r="C3" s="1">
        <v>10272.959999999999</v>
      </c>
      <c r="D3" s="1">
        <v>1873.69</v>
      </c>
      <c r="E3" s="1">
        <v>0</v>
      </c>
      <c r="F3" s="1">
        <f>78.8+13.44+13.44</f>
        <v>105.67999999999999</v>
      </c>
      <c r="G3" s="1">
        <v>0</v>
      </c>
      <c r="H3" s="1">
        <f t="shared" si="0"/>
        <v>12252.33</v>
      </c>
    </row>
    <row r="4" spans="1:8" x14ac:dyDescent="0.35">
      <c r="A4" t="s">
        <v>12</v>
      </c>
      <c r="B4" t="s">
        <v>13</v>
      </c>
      <c r="C4" s="1">
        <v>10272.959999999999</v>
      </c>
      <c r="D4" s="1">
        <v>366.88</v>
      </c>
      <c r="E4" s="1">
        <v>0</v>
      </c>
      <c r="F4" s="1">
        <v>0</v>
      </c>
      <c r="G4" s="1">
        <v>0</v>
      </c>
      <c r="H4" s="1">
        <f t="shared" si="0"/>
        <v>10639.839999999998</v>
      </c>
    </row>
    <row r="5" spans="1:8" x14ac:dyDescent="0.35">
      <c r="A5" t="s">
        <v>14</v>
      </c>
      <c r="B5" t="s">
        <v>15</v>
      </c>
      <c r="C5" s="1">
        <v>10272.959999999999</v>
      </c>
      <c r="D5" s="1">
        <v>4939.1400000000003</v>
      </c>
      <c r="E5" s="1">
        <v>0</v>
      </c>
      <c r="F5" s="1">
        <v>0</v>
      </c>
      <c r="G5" s="1">
        <f>149.14+122</f>
        <v>271.14</v>
      </c>
      <c r="H5" s="1">
        <f t="shared" si="0"/>
        <v>15483.239999999998</v>
      </c>
    </row>
    <row r="6" spans="1:8" x14ac:dyDescent="0.35">
      <c r="A6" t="s">
        <v>16</v>
      </c>
      <c r="B6" t="s">
        <v>17</v>
      </c>
      <c r="C6" s="1">
        <v>10272.959999999999</v>
      </c>
      <c r="D6" s="1">
        <v>519.15</v>
      </c>
      <c r="E6" s="1">
        <v>0</v>
      </c>
      <c r="F6" s="1">
        <v>0</v>
      </c>
      <c r="G6" s="1">
        <v>0</v>
      </c>
      <c r="H6" s="1">
        <f t="shared" si="0"/>
        <v>10792.109999999999</v>
      </c>
    </row>
    <row r="7" spans="1:8" x14ac:dyDescent="0.35">
      <c r="A7" t="s">
        <v>18</v>
      </c>
      <c r="B7" t="s">
        <v>19</v>
      </c>
      <c r="C7" s="1">
        <v>10272.959999999999</v>
      </c>
      <c r="D7" s="1">
        <v>15410.04</v>
      </c>
      <c r="E7" s="1">
        <v>0</v>
      </c>
      <c r="F7" s="1">
        <v>0</v>
      </c>
      <c r="G7" s="1">
        <v>0</v>
      </c>
      <c r="H7" s="1">
        <f t="shared" si="0"/>
        <v>25683</v>
      </c>
    </row>
    <row r="8" spans="1:8" x14ac:dyDescent="0.35">
      <c r="A8" t="s">
        <v>20</v>
      </c>
      <c r="B8" t="s">
        <v>21</v>
      </c>
      <c r="C8" s="1">
        <v>10272.959999999999</v>
      </c>
      <c r="D8" s="1">
        <v>25683.96</v>
      </c>
      <c r="E8" s="1">
        <f>557.1+157.05</f>
        <v>714.15000000000009</v>
      </c>
      <c r="F8" s="1">
        <v>246</v>
      </c>
      <c r="G8" s="1">
        <f>656.02+219.2+250.82+27.8+215.4</f>
        <v>1369.24</v>
      </c>
      <c r="H8" s="1">
        <f t="shared" si="0"/>
        <v>38286.31</v>
      </c>
    </row>
    <row r="9" spans="1:8" x14ac:dyDescent="0.35">
      <c r="A9" t="s">
        <v>22</v>
      </c>
      <c r="B9" t="s">
        <v>23</v>
      </c>
      <c r="C9" s="1">
        <v>10272.959999999999</v>
      </c>
      <c r="D9" s="1">
        <v>857.96</v>
      </c>
      <c r="E9" s="1">
        <v>0</v>
      </c>
      <c r="F9" s="1">
        <v>0</v>
      </c>
      <c r="G9" s="1">
        <v>0</v>
      </c>
      <c r="H9" s="1">
        <f t="shared" si="0"/>
        <v>11130.919999999998</v>
      </c>
    </row>
    <row r="10" spans="1:8" x14ac:dyDescent="0.35">
      <c r="A10" t="s">
        <v>24</v>
      </c>
      <c r="B10" t="s">
        <v>25</v>
      </c>
      <c r="C10" s="1">
        <v>10272.959999999999</v>
      </c>
      <c r="D10" s="1">
        <v>3207.33</v>
      </c>
      <c r="E10" s="1">
        <v>0</v>
      </c>
      <c r="F10" s="1">
        <v>0</v>
      </c>
      <c r="G10" s="1">
        <v>0</v>
      </c>
      <c r="H10" s="1">
        <f t="shared" si="0"/>
        <v>13480.289999999999</v>
      </c>
    </row>
    <row r="11" spans="1:8" x14ac:dyDescent="0.35">
      <c r="A11" t="s">
        <v>26</v>
      </c>
      <c r="B11" t="s">
        <v>11</v>
      </c>
      <c r="C11" s="1">
        <v>10272.959999999999</v>
      </c>
      <c r="D11" s="1">
        <v>0</v>
      </c>
      <c r="E11" s="1">
        <v>0</v>
      </c>
      <c r="F11" s="1">
        <v>0</v>
      </c>
      <c r="G11" s="1">
        <v>0</v>
      </c>
      <c r="H11" s="1">
        <f t="shared" si="0"/>
        <v>10272.959999999999</v>
      </c>
    </row>
    <row r="12" spans="1:8" x14ac:dyDescent="0.35">
      <c r="A12" t="s">
        <v>8</v>
      </c>
      <c r="B12" t="s">
        <v>27</v>
      </c>
      <c r="C12" s="1">
        <v>10272.959999999999</v>
      </c>
      <c r="D12" s="1">
        <v>0</v>
      </c>
      <c r="E12" s="1">
        <v>0</v>
      </c>
      <c r="F12" s="1">
        <v>0</v>
      </c>
      <c r="G12" s="1">
        <v>0</v>
      </c>
      <c r="H12" s="1">
        <f t="shared" si="0"/>
        <v>10272.959999999999</v>
      </c>
    </row>
    <row r="13" spans="1:8" x14ac:dyDescent="0.35">
      <c r="A13" t="s">
        <v>73</v>
      </c>
      <c r="B13" t="s">
        <v>74</v>
      </c>
      <c r="C13" s="1">
        <v>8303.98</v>
      </c>
      <c r="D13" s="1">
        <v>2966.82</v>
      </c>
      <c r="E13" s="1">
        <v>0</v>
      </c>
      <c r="F13" s="1">
        <v>0</v>
      </c>
      <c r="G13" s="1">
        <v>0</v>
      </c>
      <c r="H13" s="1">
        <f t="shared" si="0"/>
        <v>11270.8</v>
      </c>
    </row>
    <row r="14" spans="1:8" x14ac:dyDescent="0.35">
      <c r="A14" t="s">
        <v>28</v>
      </c>
      <c r="B14" t="s">
        <v>29</v>
      </c>
      <c r="C14" s="1">
        <v>10272.959999999999</v>
      </c>
      <c r="D14" s="1">
        <v>1329.15</v>
      </c>
      <c r="E14" s="1">
        <v>0</v>
      </c>
      <c r="F14" s="1">
        <v>0</v>
      </c>
      <c r="G14" s="1">
        <v>0</v>
      </c>
      <c r="H14" s="1">
        <f t="shared" si="0"/>
        <v>11602.109999999999</v>
      </c>
    </row>
    <row r="15" spans="1:8" x14ac:dyDescent="0.35">
      <c r="A15" t="s">
        <v>30</v>
      </c>
      <c r="B15" t="s">
        <v>31</v>
      </c>
      <c r="C15" s="1">
        <v>10272.959999999999</v>
      </c>
      <c r="D15" s="1">
        <v>0</v>
      </c>
      <c r="E15" s="1">
        <v>0</v>
      </c>
      <c r="F15" s="1">
        <v>0</v>
      </c>
      <c r="G15" s="1">
        <v>0</v>
      </c>
      <c r="H15" s="1">
        <f t="shared" si="0"/>
        <v>10272.959999999999</v>
      </c>
    </row>
    <row r="16" spans="1:8" x14ac:dyDescent="0.35">
      <c r="A16" t="s">
        <v>32</v>
      </c>
      <c r="B16" t="s">
        <v>33</v>
      </c>
      <c r="C16" s="1">
        <v>10272.959999999999</v>
      </c>
      <c r="D16" s="1">
        <v>0</v>
      </c>
      <c r="E16" s="1">
        <v>0</v>
      </c>
      <c r="F16" s="1">
        <v>0</v>
      </c>
      <c r="G16" s="1">
        <f>272.5+167.64</f>
        <v>440.14</v>
      </c>
      <c r="H16" s="1">
        <f t="shared" si="0"/>
        <v>10713.099999999999</v>
      </c>
    </row>
    <row r="17" spans="1:8" x14ac:dyDescent="0.35">
      <c r="A17" t="s">
        <v>34</v>
      </c>
      <c r="B17" t="s">
        <v>21</v>
      </c>
      <c r="C17" s="1">
        <v>10272.959999999999</v>
      </c>
      <c r="D17" s="1">
        <v>13356</v>
      </c>
      <c r="E17" s="1">
        <v>0</v>
      </c>
      <c r="F17" s="1">
        <v>0</v>
      </c>
      <c r="G17" s="1">
        <v>0</v>
      </c>
      <c r="H17" s="1">
        <f t="shared" si="0"/>
        <v>23628.959999999999</v>
      </c>
    </row>
    <row r="18" spans="1:8" x14ac:dyDescent="0.35">
      <c r="A18" t="s">
        <v>35</v>
      </c>
      <c r="B18" t="s">
        <v>36</v>
      </c>
      <c r="C18" s="1">
        <v>10272.959999999999</v>
      </c>
      <c r="D18" s="1">
        <v>1069.51</v>
      </c>
      <c r="E18" s="1">
        <v>0</v>
      </c>
      <c r="F18" s="1">
        <v>0</v>
      </c>
      <c r="G18" s="1">
        <v>0</v>
      </c>
      <c r="H18" s="1">
        <f t="shared" si="0"/>
        <v>11342.47</v>
      </c>
    </row>
    <row r="19" spans="1:8" x14ac:dyDescent="0.35">
      <c r="A19" t="s">
        <v>37</v>
      </c>
      <c r="B19" t="s">
        <v>38</v>
      </c>
      <c r="C19" s="1">
        <v>10272.959999999999</v>
      </c>
      <c r="D19" s="1">
        <v>13356</v>
      </c>
      <c r="E19" s="1">
        <f>263.59+57.19+8.17+59.77</f>
        <v>388.71999999999997</v>
      </c>
      <c r="F19" s="1">
        <f>74.25+58.4+11.3+60.4</f>
        <v>204.35000000000002</v>
      </c>
      <c r="G19" s="1">
        <v>27.1</v>
      </c>
      <c r="H19" s="1">
        <f t="shared" si="0"/>
        <v>24249.129999999997</v>
      </c>
    </row>
    <row r="20" spans="1:8" x14ac:dyDescent="0.35">
      <c r="A20" t="s">
        <v>39</v>
      </c>
      <c r="B20" t="s">
        <v>40</v>
      </c>
      <c r="C20" s="1">
        <v>10272.959999999999</v>
      </c>
      <c r="D20" s="1">
        <v>13356</v>
      </c>
      <c r="E20" s="1">
        <f>322.96+93.9+46.8</f>
        <v>463.66</v>
      </c>
      <c r="F20" s="1">
        <v>0</v>
      </c>
      <c r="G20" s="1">
        <f>58.2+32.7</f>
        <v>90.9</v>
      </c>
      <c r="H20" s="1">
        <f t="shared" si="0"/>
        <v>24183.52</v>
      </c>
    </row>
    <row r="21" spans="1:8" x14ac:dyDescent="0.35">
      <c r="A21" t="s">
        <v>41</v>
      </c>
      <c r="B21" t="s">
        <v>42</v>
      </c>
      <c r="C21" s="1">
        <v>10272.959999999999</v>
      </c>
      <c r="D21" s="1">
        <v>3207.33</v>
      </c>
      <c r="E21" s="1">
        <v>0</v>
      </c>
      <c r="F21" s="1">
        <v>0</v>
      </c>
      <c r="G21" s="1">
        <v>0</v>
      </c>
      <c r="H21" s="1">
        <f t="shared" si="0"/>
        <v>13480.289999999999</v>
      </c>
    </row>
    <row r="22" spans="1:8" x14ac:dyDescent="0.35">
      <c r="A22" t="s">
        <v>43</v>
      </c>
      <c r="B22" t="s">
        <v>44</v>
      </c>
      <c r="C22" s="1">
        <v>10272.959999999999</v>
      </c>
      <c r="D22" s="1">
        <v>4279.3500000000004</v>
      </c>
      <c r="E22" s="1">
        <v>0</v>
      </c>
      <c r="F22" s="1">
        <v>0</v>
      </c>
      <c r="G22" s="1">
        <v>0</v>
      </c>
      <c r="H22" s="1">
        <f t="shared" si="0"/>
        <v>14552.31</v>
      </c>
    </row>
    <row r="23" spans="1:8" x14ac:dyDescent="0.35">
      <c r="A23" t="s">
        <v>45</v>
      </c>
      <c r="B23" t="s">
        <v>11</v>
      </c>
      <c r="C23" s="1">
        <v>10272.959999999999</v>
      </c>
      <c r="D23" s="1">
        <v>0</v>
      </c>
      <c r="E23" s="1">
        <v>0</v>
      </c>
      <c r="F23" s="1">
        <v>0</v>
      </c>
      <c r="G23" s="1">
        <v>0</v>
      </c>
      <c r="H23" s="1">
        <f t="shared" si="0"/>
        <v>10272.959999999999</v>
      </c>
    </row>
    <row r="24" spans="1:8" x14ac:dyDescent="0.35">
      <c r="A24" t="s">
        <v>46</v>
      </c>
      <c r="B24" t="s">
        <v>47</v>
      </c>
      <c r="C24" s="1">
        <v>10272.959999999999</v>
      </c>
      <c r="D24" s="1">
        <v>2894</v>
      </c>
      <c r="E24" s="1">
        <v>0</v>
      </c>
      <c r="F24" s="1">
        <v>0</v>
      </c>
      <c r="G24" s="1">
        <v>0</v>
      </c>
      <c r="H24" s="1">
        <f t="shared" si="0"/>
        <v>13166.96</v>
      </c>
    </row>
    <row r="25" spans="1:8" x14ac:dyDescent="0.35">
      <c r="A25" t="s">
        <v>48</v>
      </c>
      <c r="B25" t="s">
        <v>49</v>
      </c>
      <c r="C25" s="1">
        <v>10272.959999999999</v>
      </c>
      <c r="D25" s="1">
        <v>13356</v>
      </c>
      <c r="E25" s="1">
        <v>5.4</v>
      </c>
      <c r="F25" s="1">
        <v>0</v>
      </c>
      <c r="G25" s="1">
        <v>0</v>
      </c>
      <c r="H25" s="1">
        <f t="shared" si="0"/>
        <v>23634.36</v>
      </c>
    </row>
    <row r="26" spans="1:8" x14ac:dyDescent="0.35">
      <c r="A26" t="s">
        <v>50</v>
      </c>
      <c r="B26" t="s">
        <v>51</v>
      </c>
      <c r="C26" s="1">
        <v>10272.959999999999</v>
      </c>
      <c r="D26" s="1">
        <v>2852.68</v>
      </c>
      <c r="E26" s="1">
        <v>0</v>
      </c>
      <c r="F26" s="1">
        <v>0</v>
      </c>
      <c r="G26" s="1">
        <v>0</v>
      </c>
      <c r="H26" s="1">
        <f t="shared" si="0"/>
        <v>13125.64</v>
      </c>
    </row>
    <row r="27" spans="1:8" x14ac:dyDescent="0.35">
      <c r="A27" t="s">
        <v>52</v>
      </c>
      <c r="B27" t="s">
        <v>53</v>
      </c>
      <c r="C27" s="1">
        <v>10272.959999999999</v>
      </c>
      <c r="D27" s="1">
        <v>4279.3500000000004</v>
      </c>
      <c r="E27" s="1">
        <f>121.5+70.47+48.6</f>
        <v>240.57</v>
      </c>
      <c r="F27" s="1">
        <v>0</v>
      </c>
      <c r="G27" s="1">
        <v>0</v>
      </c>
      <c r="H27" s="1">
        <f t="shared" si="0"/>
        <v>14792.88</v>
      </c>
    </row>
    <row r="28" spans="1:8" x14ac:dyDescent="0.35">
      <c r="A28" t="s">
        <v>54</v>
      </c>
      <c r="B28" t="s">
        <v>55</v>
      </c>
      <c r="C28" s="1">
        <v>10272.959999999999</v>
      </c>
      <c r="D28" s="1">
        <v>1038.43</v>
      </c>
      <c r="E28" s="1">
        <v>0</v>
      </c>
      <c r="F28" s="1">
        <v>0</v>
      </c>
      <c r="G28" s="1">
        <v>0</v>
      </c>
      <c r="H28" s="1">
        <f t="shared" si="0"/>
        <v>11311.39</v>
      </c>
    </row>
    <row r="29" spans="1:8" x14ac:dyDescent="0.35">
      <c r="A29" t="s">
        <v>56</v>
      </c>
      <c r="B29" t="s">
        <v>57</v>
      </c>
      <c r="C29" s="1">
        <v>10272.959999999999</v>
      </c>
      <c r="D29" s="1">
        <v>0</v>
      </c>
      <c r="E29" s="1">
        <v>0</v>
      </c>
      <c r="F29" s="1">
        <v>0</v>
      </c>
      <c r="G29" s="1">
        <v>0</v>
      </c>
      <c r="H29" s="1">
        <f t="shared" si="0"/>
        <v>10272.959999999999</v>
      </c>
    </row>
    <row r="30" spans="1:8" x14ac:dyDescent="0.35">
      <c r="A30" t="s">
        <v>58</v>
      </c>
      <c r="B30" t="s">
        <v>59</v>
      </c>
      <c r="C30" s="1">
        <v>10272.959999999999</v>
      </c>
      <c r="D30" s="1">
        <v>6283.28</v>
      </c>
      <c r="E30" s="1">
        <v>0</v>
      </c>
      <c r="F30" s="1">
        <v>0</v>
      </c>
      <c r="G30" s="1">
        <f>254.3+85</f>
        <v>339.3</v>
      </c>
      <c r="H30" s="1">
        <f t="shared" si="0"/>
        <v>16895.539999999997</v>
      </c>
    </row>
    <row r="31" spans="1:8" x14ac:dyDescent="0.35">
      <c r="A31" t="s">
        <v>60</v>
      </c>
      <c r="B31" t="s">
        <v>61</v>
      </c>
      <c r="C31" s="1">
        <v>10272.959999999999</v>
      </c>
      <c r="D31" s="1">
        <v>6415.42</v>
      </c>
      <c r="E31" s="1">
        <v>0</v>
      </c>
      <c r="F31" s="1">
        <v>0</v>
      </c>
      <c r="G31" s="1">
        <v>0</v>
      </c>
      <c r="H31" s="1">
        <f t="shared" si="0"/>
        <v>16688.379999999997</v>
      </c>
    </row>
    <row r="32" spans="1:8" x14ac:dyDescent="0.35">
      <c r="A32" t="s">
        <v>62</v>
      </c>
      <c r="B32" t="s">
        <v>63</v>
      </c>
      <c r="C32" s="1">
        <v>10272.959999999999</v>
      </c>
      <c r="D32" s="1">
        <v>0</v>
      </c>
      <c r="E32" s="1">
        <f>65.55+4.35</f>
        <v>69.899999999999991</v>
      </c>
      <c r="F32" s="1">
        <f>5.9+4.7+2.09</f>
        <v>12.690000000000001</v>
      </c>
      <c r="G32" s="1">
        <f>793.5+280+568+456+3.85+296+360+76</f>
        <v>2833.35</v>
      </c>
      <c r="H32" s="1">
        <f t="shared" si="0"/>
        <v>13188.9</v>
      </c>
    </row>
    <row r="33" spans="1:8" x14ac:dyDescent="0.35">
      <c r="A33" t="s">
        <v>64</v>
      </c>
      <c r="B33" t="s">
        <v>65</v>
      </c>
      <c r="C33" s="1">
        <v>10272.959999999999</v>
      </c>
      <c r="D33" s="1">
        <v>886.03</v>
      </c>
      <c r="E33" s="1">
        <v>0</v>
      </c>
      <c r="F33" s="1">
        <v>0</v>
      </c>
      <c r="G33" s="1">
        <v>0</v>
      </c>
      <c r="H33" s="1">
        <f t="shared" si="0"/>
        <v>11158.99</v>
      </c>
    </row>
    <row r="34" spans="1:8" x14ac:dyDescent="0.35">
      <c r="A34" t="s">
        <v>66</v>
      </c>
      <c r="B34" t="s">
        <v>67</v>
      </c>
      <c r="C34" s="1">
        <v>10272.959999999999</v>
      </c>
      <c r="D34" s="1">
        <v>0</v>
      </c>
      <c r="E34" s="1">
        <v>0</v>
      </c>
      <c r="F34" s="1">
        <v>0</v>
      </c>
      <c r="G34" s="1">
        <v>0</v>
      </c>
      <c r="H34" s="1">
        <f t="shared" si="0"/>
        <v>10272.959999999999</v>
      </c>
    </row>
    <row r="35" spans="1:8" x14ac:dyDescent="0.35">
      <c r="A35" t="s">
        <v>10</v>
      </c>
      <c r="B35" t="s">
        <v>68</v>
      </c>
      <c r="C35" s="1">
        <v>10272.959999999999</v>
      </c>
      <c r="D35" s="1">
        <v>0</v>
      </c>
      <c r="E35" s="1">
        <v>0</v>
      </c>
      <c r="F35" s="1">
        <v>0</v>
      </c>
      <c r="G35" s="1">
        <v>0</v>
      </c>
      <c r="H35" s="1">
        <f t="shared" si="0"/>
        <v>10272.959999999999</v>
      </c>
    </row>
    <row r="36" spans="1:8" x14ac:dyDescent="0.35">
      <c r="A36" t="s">
        <v>69</v>
      </c>
      <c r="B36" t="s">
        <v>70</v>
      </c>
      <c r="C36" s="1">
        <v>10272.959999999999</v>
      </c>
      <c r="D36" s="1">
        <v>0</v>
      </c>
      <c r="E36" s="1">
        <v>0</v>
      </c>
      <c r="F36" s="1">
        <v>0</v>
      </c>
      <c r="G36" s="1">
        <v>0</v>
      </c>
      <c r="H36" s="1">
        <f t="shared" si="0"/>
        <v>10272.959999999999</v>
      </c>
    </row>
    <row r="37" spans="1:8" x14ac:dyDescent="0.35">
      <c r="A37" t="s">
        <v>71</v>
      </c>
      <c r="B37" t="s">
        <v>72</v>
      </c>
      <c r="C37" s="1">
        <v>10272.959999999999</v>
      </c>
      <c r="D37" s="1">
        <v>1167.98</v>
      </c>
      <c r="E37" s="1">
        <v>0</v>
      </c>
      <c r="F37" s="1">
        <v>0</v>
      </c>
      <c r="G37" s="1">
        <v>0</v>
      </c>
      <c r="H37" s="1">
        <f t="shared" si="0"/>
        <v>11440.939999999999</v>
      </c>
    </row>
    <row r="38" spans="1:8" x14ac:dyDescent="0.35">
      <c r="C38" s="3">
        <f>SUM(C2:C37)</f>
        <v>367857.58000000007</v>
      </c>
      <c r="D38" s="3">
        <f t="shared" ref="D38:H38" si="1">SUM(D2:D37)</f>
        <v>158307.48000000001</v>
      </c>
      <c r="E38" s="3">
        <f t="shared" si="1"/>
        <v>1882.4000000000003</v>
      </c>
      <c r="F38" s="3">
        <f t="shared" si="1"/>
        <v>568.72</v>
      </c>
      <c r="G38" s="3">
        <f t="shared" si="1"/>
        <v>5371.17</v>
      </c>
      <c r="H38" s="3">
        <f t="shared" si="1"/>
        <v>533987.35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EC9DA24427AA245BF703B9839910EF9" ma:contentTypeVersion="18" ma:contentTypeDescription="Create a new document." ma:contentTypeScope="" ma:versionID="35a2c581f2e00135168c59ee88e34d7d">
  <xsd:schema xmlns:xsd="http://www.w3.org/2001/XMLSchema" xmlns:xs="http://www.w3.org/2001/XMLSchema" xmlns:p="http://schemas.microsoft.com/office/2006/metadata/properties" xmlns:ns2="8e239eea-0d7d-49c0-9933-01c9c411b1b2" xmlns:ns3="47d03dd5-e79e-4ca4-bb1b-641307a07905" targetNamespace="http://schemas.microsoft.com/office/2006/metadata/properties" ma:root="true" ma:fieldsID="8c31df00d1d57cc72faeeaf4ce6243e5" ns2:_="" ns3:_="">
    <xsd:import namespace="8e239eea-0d7d-49c0-9933-01c9c411b1b2"/>
    <xsd:import namespace="47d03dd5-e79e-4ca4-bb1b-641307a0790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LengthInSecond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239eea-0d7d-49c0-9933-01c9c411b1b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a8dd0c2b-1a8c-4259-a16d-a2e089d7423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5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d03dd5-e79e-4ca4-bb1b-641307a07905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da118c1e-03b4-493b-8142-ab86eba06a4a}" ma:internalName="TaxCatchAll" ma:showField="CatchAllData" ma:web="47d03dd5-e79e-4ca4-bb1b-641307a0790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e239eea-0d7d-49c0-9933-01c9c411b1b2">
      <Terms xmlns="http://schemas.microsoft.com/office/infopath/2007/PartnerControls"/>
    </lcf76f155ced4ddcb4097134ff3c332f>
    <TaxCatchAll xmlns="47d03dd5-e79e-4ca4-bb1b-641307a07905" xsi:nil="true"/>
  </documentManagement>
</p:properties>
</file>

<file path=customXml/itemProps1.xml><?xml version="1.0" encoding="utf-8"?>
<ds:datastoreItem xmlns:ds="http://schemas.openxmlformats.org/officeDocument/2006/customXml" ds:itemID="{41C19C69-0007-4025-B0A2-3F1E6DD3E7A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9DBD47F-A0AC-4971-9357-BA151700F39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239eea-0d7d-49c0-9933-01c9c411b1b2"/>
    <ds:schemaRef ds:uri="47d03dd5-e79e-4ca4-bb1b-641307a0790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13C1866-78B4-4BF2-B52D-E1D9697D269D}">
  <ds:schemaRefs>
    <ds:schemaRef ds:uri="http://schemas.microsoft.com/office/2006/metadata/properties"/>
    <ds:schemaRef ds:uri="http://schemas.microsoft.com/office/infopath/2007/PartnerControls"/>
    <ds:schemaRef ds:uri="8e239eea-0d7d-49c0-9933-01c9c411b1b2"/>
    <ds:schemaRef ds:uri="47d03dd5-e79e-4ca4-bb1b-641307a0790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Summary</vt:lpstr>
      <vt:lpstr>qry_Master_6_Full_Year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Pollard, Jayne</dc:creator>
  <cp:lastModifiedBy>Pollard, Jayne</cp:lastModifiedBy>
  <dcterms:created xsi:type="dcterms:W3CDTF">2024-06-06T14:29:59Z</dcterms:created>
  <dcterms:modified xsi:type="dcterms:W3CDTF">2025-04-10T08:17:24Z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0x0101008EC9DA24427AA245BF703B9839910EF9</vt:lpwstr>
  </property>
  <property fmtid="{D5CDD505-2E9C-101B-9397-08002B2CF9AE}" pid="3" name="MediaServiceImageTags">
    <vt:lpwstr/>
  </property>
</Properties>
</file>